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4460" windowHeight="8640" firstSheet="1" activeTab="3"/>
  </bookViews>
  <sheets>
    <sheet name="Enter Data Here" sheetId="1" r:id="rId1"/>
    <sheet name="Scoring Summary" sheetId="2" r:id="rId2"/>
    <sheet name="T trend" sheetId="3" r:id="rId3"/>
    <sheet name="Relative Comparison" sheetId="4" r:id="rId4"/>
    <sheet name="Absolute Comparison" sheetId="5" r:id="rId5"/>
  </sheets>
  <definedNames/>
  <calcPr fullCalcOnLoad="1"/>
</workbook>
</file>

<file path=xl/sharedStrings.xml><?xml version="1.0" encoding="utf-8"?>
<sst xmlns="http://schemas.openxmlformats.org/spreadsheetml/2006/main" count="104" uniqueCount="43">
  <si>
    <t>50 C</t>
  </si>
  <si>
    <t>Calcd.</t>
  </si>
  <si>
    <t>Henry's constant decreases (1), nearly constant (2), increases (3) with increasing temperature.</t>
  </si>
  <si>
    <t>Score for T dependence</t>
  </si>
  <si>
    <t>Points</t>
  </si>
  <si>
    <t>Gas</t>
  </si>
  <si>
    <t>out of 20</t>
  </si>
  <si>
    <t>Total Score</t>
  </si>
  <si>
    <t>out of 50</t>
  </si>
  <si>
    <t>gas a</t>
  </si>
  <si>
    <t>gas b</t>
  </si>
  <si>
    <t>gas c</t>
  </si>
  <si>
    <t>gas d</t>
  </si>
  <si>
    <t>a</t>
  </si>
  <si>
    <t>100 C</t>
  </si>
  <si>
    <t>Trend with T</t>
  </si>
  <si>
    <t>Score</t>
  </si>
  <si>
    <t>5 points are given if the prediction agrees exactly with experiment (within the experimental error).</t>
  </si>
  <si>
    <t>out of 40</t>
  </si>
  <si>
    <t>For each case (gas and temperature), points are awarded in the range of 0 to 5.</t>
  </si>
  <si>
    <t>Relative</t>
  </si>
  <si>
    <t>Expt.</t>
  </si>
  <si>
    <t>Experimental Uncertainty</t>
  </si>
  <si>
    <t>Calc.</t>
  </si>
  <si>
    <t>Value to normalize by</t>
  </si>
  <si>
    <t>Partial Score</t>
  </si>
  <si>
    <t>Caculated values that differ from experiment by less than the experimental uncertainty should be changed to equal to the experimental value.</t>
  </si>
  <si>
    <t>out of 100</t>
  </si>
  <si>
    <t>Replace the calculated value by the experimental one if the</t>
  </si>
  <si>
    <t>calculated one is within the error bounds of the experiment.</t>
  </si>
  <si>
    <t xml:space="preserve">A prorated number of points is awarded for % deviations less than 50 % </t>
  </si>
  <si>
    <t>0 points are given if the deviation from experiment is greater than 50 %.</t>
  </si>
  <si>
    <t>5 points are awarded for each gas where the trend (Henry's constant decreases (1), nearly constant (2), increases (3) with increasing T) is predicted correctly.</t>
  </si>
  <si>
    <t xml:space="preserve">"Nearly constant" is defined as an absolute value of the difference between HLC values at the two temperatures that is less than or equal to 10 % of the average of the HLC values at </t>
  </si>
  <si>
    <t>the two temperatures.</t>
  </si>
  <si>
    <t>Relative at 323 K</t>
  </si>
  <si>
    <t>Relative at 373 K</t>
  </si>
  <si>
    <t>Absolute at 323 K</t>
  </si>
  <si>
    <t>Absolute at 373 K</t>
  </si>
  <si>
    <t>Calc that is closest to Expt at 323 K</t>
  </si>
  <si>
    <t>Calc that is closest to Expt at 373 K</t>
  </si>
  <si>
    <t>323 K</t>
  </si>
  <si>
    <t>373 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</si>
</sst>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3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26</v>
      </c>
    </row>
    <row r="3" ht="12.75">
      <c r="B3" s="3" t="s">
        <v>0</v>
      </c>
    </row>
    <row r="4" spans="2:4" ht="12.75">
      <c r="B4" t="s">
        <v>1</v>
      </c>
      <c r="C4" t="s">
        <v>21</v>
      </c>
      <c r="D4" t="s">
        <v>22</v>
      </c>
    </row>
    <row r="5" spans="1:4" ht="12.75">
      <c r="A5" s="1" t="s">
        <v>9</v>
      </c>
      <c r="B5">
        <v>50</v>
      </c>
      <c r="C5">
        <v>75</v>
      </c>
      <c r="D5">
        <f>0.03*C5</f>
        <v>2.25</v>
      </c>
    </row>
    <row r="6" spans="1:4" ht="12.75">
      <c r="A6" s="1" t="s">
        <v>10</v>
      </c>
      <c r="B6">
        <v>200</v>
      </c>
      <c r="C6">
        <v>1200</v>
      </c>
      <c r="D6">
        <f>0.03*C6</f>
        <v>36</v>
      </c>
    </row>
    <row r="7" spans="1:4" ht="12.75">
      <c r="A7" s="1" t="s">
        <v>11</v>
      </c>
      <c r="B7">
        <v>300</v>
      </c>
      <c r="C7">
        <v>500</v>
      </c>
      <c r="D7">
        <f>0.03*C7</f>
        <v>15</v>
      </c>
    </row>
    <row r="8" spans="1:4" ht="12.75">
      <c r="A8" s="1" t="s">
        <v>12</v>
      </c>
      <c r="B8">
        <v>700</v>
      </c>
      <c r="C8">
        <v>2000</v>
      </c>
      <c r="D8">
        <f>0.03*C8</f>
        <v>60</v>
      </c>
    </row>
    <row r="10" ht="12.75">
      <c r="B10" s="3" t="s">
        <v>14</v>
      </c>
    </row>
    <row r="11" spans="2:4" ht="12.75">
      <c r="B11" t="s">
        <v>1</v>
      </c>
      <c r="C11" t="s">
        <v>21</v>
      </c>
      <c r="D11" t="s">
        <v>22</v>
      </c>
    </row>
    <row r="12" spans="1:4" ht="12.75">
      <c r="A12" s="1" t="s">
        <v>9</v>
      </c>
      <c r="B12">
        <v>400</v>
      </c>
      <c r="C12">
        <v>400</v>
      </c>
      <c r="D12">
        <f>0.03*C12</f>
        <v>12</v>
      </c>
    </row>
    <row r="13" spans="1:4" ht="12.75">
      <c r="A13" s="1" t="s">
        <v>10</v>
      </c>
      <c r="B13">
        <v>1000</v>
      </c>
      <c r="C13">
        <v>1200</v>
      </c>
      <c r="D13">
        <f>0.03*C13</f>
        <v>36</v>
      </c>
    </row>
    <row r="14" spans="1:4" ht="12.75">
      <c r="A14" s="1" t="s">
        <v>11</v>
      </c>
      <c r="B14">
        <v>300</v>
      </c>
      <c r="C14">
        <v>200</v>
      </c>
      <c r="D14">
        <f>0.03*C14</f>
        <v>6</v>
      </c>
    </row>
    <row r="15" spans="1:4" ht="12.75">
      <c r="A15" s="1" t="s">
        <v>12</v>
      </c>
      <c r="B15">
        <v>700</v>
      </c>
      <c r="C15">
        <v>3000</v>
      </c>
      <c r="D15">
        <f>0.03*C15</f>
        <v>90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S36"/>
  <sheetViews>
    <sheetView zoomScale="80" zoomScaleNormal="80" workbookViewId="0" topLeftCell="A1">
      <selection activeCell="D11" sqref="D11"/>
    </sheetView>
  </sheetViews>
  <sheetFormatPr defaultColWidth="9.140625" defaultRowHeight="12.75"/>
  <cols>
    <col min="3" max="3" width="1.57421875" style="0" customWidth="1"/>
  </cols>
  <sheetData>
    <row r="3" ht="12.75">
      <c r="A3" t="s">
        <v>16</v>
      </c>
    </row>
    <row r="5" spans="1:4" ht="12.75">
      <c r="A5" s="9">
        <f>'T trend'!F11</f>
        <v>5</v>
      </c>
      <c r="B5" s="9" t="str">
        <f>'T trend'!G11</f>
        <v>out of 20</v>
      </c>
      <c r="D5" t="s">
        <v>15</v>
      </c>
    </row>
    <row r="6" spans="1:4" ht="12.75">
      <c r="A6" s="9">
        <f>'Relative Comparison'!H13</f>
        <v>9.25</v>
      </c>
      <c r="B6" s="9" t="s">
        <v>6</v>
      </c>
      <c r="D6" t="s">
        <v>35</v>
      </c>
    </row>
    <row r="7" spans="1:4" ht="12.75">
      <c r="A7" s="9">
        <f>'Relative Comparison'!H20</f>
        <v>8.333333333333334</v>
      </c>
      <c r="B7" s="9" t="s">
        <v>6</v>
      </c>
      <c r="D7" t="s">
        <v>36</v>
      </c>
    </row>
    <row r="8" spans="1:4" ht="12.75">
      <c r="A8" s="9">
        <f>'Absolute Comparison'!D8</f>
        <v>2.666666666666667</v>
      </c>
      <c r="B8" s="9" t="s">
        <v>6</v>
      </c>
      <c r="D8" t="s">
        <v>37</v>
      </c>
    </row>
    <row r="9" spans="1:5" ht="13.5" thickBot="1">
      <c r="A9" s="10">
        <f>'Absolute Comparison'!D15</f>
        <v>8.333333333333334</v>
      </c>
      <c r="B9" s="10" t="s">
        <v>6</v>
      </c>
      <c r="C9" s="4"/>
      <c r="D9" s="4" t="s">
        <v>38</v>
      </c>
      <c r="E9" s="4"/>
    </row>
    <row r="10" spans="1:4" ht="13.5" thickTop="1">
      <c r="A10" s="9">
        <f>SUM(A5:A9)</f>
        <v>33.583333333333336</v>
      </c>
      <c r="B10" s="9" t="s">
        <v>27</v>
      </c>
      <c r="D10" s="8" t="s">
        <v>7</v>
      </c>
    </row>
    <row r="28" ht="12.75">
      <c r="S28" s="7"/>
    </row>
    <row r="35" spans="17:18" ht="12.75">
      <c r="Q35" s="5" t="s">
        <v>7</v>
      </c>
      <c r="R35" s="5"/>
    </row>
    <row r="36" spans="17:18" ht="12.75">
      <c r="Q36" s="5" t="e">
        <f>#REF!+#REF!+'T trend'!F11+'Absolute Comparison'!C18</f>
        <v>#REF!</v>
      </c>
      <c r="R36" s="5" t="s">
        <v>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H15"/>
  <sheetViews>
    <sheetView zoomScale="80" zoomScaleNormal="80" workbookViewId="0" topLeftCell="A1">
      <selection activeCell="G24" sqref="G24"/>
    </sheetView>
  </sheetViews>
  <sheetFormatPr defaultColWidth="9.140625" defaultRowHeight="12.75"/>
  <cols>
    <col min="2" max="4" width="6.28125" style="0" bestFit="1" customWidth="1"/>
  </cols>
  <sheetData>
    <row r="4" ht="12.75">
      <c r="A4" t="s">
        <v>2</v>
      </c>
    </row>
    <row r="5" ht="12.75">
      <c r="A5" t="s">
        <v>33</v>
      </c>
    </row>
    <row r="6" ht="12.75">
      <c r="B6" t="s">
        <v>34</v>
      </c>
    </row>
    <row r="8" spans="2:4" ht="12.75">
      <c r="B8" s="1" t="s">
        <v>23</v>
      </c>
      <c r="C8" s="1" t="s">
        <v>21</v>
      </c>
      <c r="D8" s="2" t="s">
        <v>4</v>
      </c>
    </row>
    <row r="9" spans="1:4" ht="12.75">
      <c r="A9" s="1" t="s">
        <v>9</v>
      </c>
      <c r="B9" s="1">
        <v>3</v>
      </c>
      <c r="C9" s="1">
        <v>3</v>
      </c>
      <c r="D9" s="1">
        <f>IF(B9=C9,5,0)</f>
        <v>5</v>
      </c>
    </row>
    <row r="10" spans="1:8" ht="12.75">
      <c r="A10" s="1" t="s">
        <v>10</v>
      </c>
      <c r="B10" s="1">
        <v>3</v>
      </c>
      <c r="C10" s="1">
        <v>2</v>
      </c>
      <c r="D10" s="1">
        <f>IF(B10=C10,5,0)</f>
        <v>0</v>
      </c>
      <c r="F10" s="6" t="s">
        <v>3</v>
      </c>
      <c r="G10" s="6"/>
      <c r="H10" s="6"/>
    </row>
    <row r="11" spans="1:8" ht="12.75">
      <c r="A11" s="1" t="s">
        <v>11</v>
      </c>
      <c r="B11" s="1">
        <v>2</v>
      </c>
      <c r="C11" s="1">
        <v>1</v>
      </c>
      <c r="D11" s="1">
        <f>IF(B11=C11,5,0)</f>
        <v>0</v>
      </c>
      <c r="F11" s="6">
        <f>SUM(D9:D12)</f>
        <v>5</v>
      </c>
      <c r="G11" s="6" t="s">
        <v>6</v>
      </c>
      <c r="H11" s="6"/>
    </row>
    <row r="12" spans="1:4" ht="12.75">
      <c r="A12" s="1" t="s">
        <v>12</v>
      </c>
      <c r="B12" s="1">
        <v>2</v>
      </c>
      <c r="C12" s="1">
        <v>3</v>
      </c>
      <c r="D12" s="1">
        <f>IF(B12=C12,5,0)</f>
        <v>0</v>
      </c>
    </row>
    <row r="14" ht="12.75">
      <c r="A14" s="2" t="s">
        <v>32</v>
      </c>
    </row>
    <row r="15" ht="12.75">
      <c r="A15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="80" zoomScaleNormal="80" workbookViewId="0" topLeftCell="A1">
      <selection activeCell="B15" sqref="B15"/>
    </sheetView>
  </sheetViews>
  <sheetFormatPr defaultColWidth="9.140625" defaultRowHeight="12.75"/>
  <cols>
    <col min="4" max="4" width="5.57421875" style="0" customWidth="1"/>
    <col min="6" max="6" width="10.00390625" style="0" customWidth="1"/>
    <col min="7" max="7" width="7.140625" style="0" customWidth="1"/>
    <col min="9" max="9" width="2.57421875" style="0" customWidth="1"/>
  </cols>
  <sheetData>
    <row r="2" spans="6:10" ht="12.75">
      <c r="F2" t="s">
        <v>24</v>
      </c>
      <c r="J2" t="s">
        <v>28</v>
      </c>
    </row>
    <row r="3" spans="5:10" ht="12.75">
      <c r="E3" s="11" t="s">
        <v>5</v>
      </c>
      <c r="F3" s="11" t="s">
        <v>23</v>
      </c>
      <c r="G3" s="11" t="s">
        <v>21</v>
      </c>
      <c r="J3" s="17" t="s">
        <v>29</v>
      </c>
    </row>
    <row r="4" spans="1:7" ht="12.75">
      <c r="A4" t="s">
        <v>39</v>
      </c>
      <c r="E4" s="1" t="s">
        <v>13</v>
      </c>
      <c r="F4" s="1">
        <f>B9</f>
        <v>50</v>
      </c>
      <c r="G4" s="1">
        <f>E9</f>
        <v>75</v>
      </c>
    </row>
    <row r="5" spans="1:7" ht="12.75">
      <c r="A5" t="s">
        <v>40</v>
      </c>
      <c r="E5" s="1" t="s">
        <v>13</v>
      </c>
      <c r="F5" s="1">
        <f>B16</f>
        <v>400</v>
      </c>
      <c r="G5" s="1">
        <f>E16</f>
        <v>400</v>
      </c>
    </row>
    <row r="7" spans="2:8" ht="12.75">
      <c r="B7" s="1" t="s">
        <v>41</v>
      </c>
      <c r="C7" s="1"/>
      <c r="D7" s="1"/>
      <c r="E7" s="1"/>
      <c r="F7" s="1"/>
      <c r="G7" s="1"/>
      <c r="H7" s="1"/>
    </row>
    <row r="8" spans="2:10" ht="12.75">
      <c r="B8" s="11" t="s">
        <v>23</v>
      </c>
      <c r="C8" s="11" t="s">
        <v>20</v>
      </c>
      <c r="D8" s="11"/>
      <c r="E8" s="11" t="s">
        <v>21</v>
      </c>
      <c r="F8" s="11" t="s">
        <v>20</v>
      </c>
      <c r="G8" s="11"/>
      <c r="H8" s="11" t="s">
        <v>4</v>
      </c>
      <c r="J8" t="s">
        <v>19</v>
      </c>
    </row>
    <row r="9" spans="1:8" ht="12.75">
      <c r="A9" s="1" t="s">
        <v>9</v>
      </c>
      <c r="B9" s="1">
        <f>'Enter Data Here'!B5</f>
        <v>50</v>
      </c>
      <c r="C9" s="9">
        <f>B9/$F$4</f>
        <v>1</v>
      </c>
      <c r="D9" s="1"/>
      <c r="E9" s="1">
        <f>'Enter Data Here'!C5</f>
        <v>75</v>
      </c>
      <c r="F9" s="9">
        <f>E9/$G$4</f>
        <v>1</v>
      </c>
      <c r="G9" s="1"/>
      <c r="H9" s="9">
        <f>IF(ABS(F9-C9)/F9&lt;0.5,5*(1-2*ABS(F9-C9)/F9),0)</f>
        <v>5</v>
      </c>
    </row>
    <row r="10" spans="1:10" ht="12.75">
      <c r="A10" s="1" t="s">
        <v>10</v>
      </c>
      <c r="B10" s="1">
        <f>'Enter Data Here'!B6</f>
        <v>200</v>
      </c>
      <c r="C10" s="9">
        <f>B10/$F$4</f>
        <v>4</v>
      </c>
      <c r="D10" s="1"/>
      <c r="E10" s="1">
        <f>'Enter Data Here'!C6</f>
        <v>1200</v>
      </c>
      <c r="F10" s="9">
        <f>E10/$G$4</f>
        <v>16</v>
      </c>
      <c r="G10" s="1"/>
      <c r="H10" s="9">
        <f>IF(ABS(F10-C10)/F10&lt;0.5,5*(1-2*ABS(F10-C10)/F10),0)</f>
        <v>0</v>
      </c>
      <c r="J10" t="s">
        <v>31</v>
      </c>
    </row>
    <row r="11" spans="1:10" ht="12.75">
      <c r="A11" s="1" t="s">
        <v>11</v>
      </c>
      <c r="B11" s="1">
        <f>'Enter Data Here'!B7</f>
        <v>300</v>
      </c>
      <c r="C11" s="9">
        <f>B11/$F$4</f>
        <v>6</v>
      </c>
      <c r="D11" s="1"/>
      <c r="E11" s="1">
        <f>'Enter Data Here'!C7</f>
        <v>500</v>
      </c>
      <c r="F11" s="9">
        <f>E11/$G$4</f>
        <v>6.666666666666667</v>
      </c>
      <c r="G11" s="1"/>
      <c r="H11" s="9">
        <f>IF(ABS(F11-C11)/F11&lt;0.5,5*(1-2*ABS(F11-C11)/F11),0)</f>
        <v>3.9999999999999996</v>
      </c>
      <c r="J11" t="s">
        <v>17</v>
      </c>
    </row>
    <row r="12" spans="1:10" ht="12.75">
      <c r="A12" s="1" t="s">
        <v>12</v>
      </c>
      <c r="B12" s="11">
        <f>'Enter Data Here'!B8</f>
        <v>700</v>
      </c>
      <c r="C12" s="12">
        <f>B12/$F$4</f>
        <v>14</v>
      </c>
      <c r="D12" s="11"/>
      <c r="E12" s="11">
        <f>'Enter Data Here'!C8</f>
        <v>2000</v>
      </c>
      <c r="F12" s="12">
        <f>E12/$G$4</f>
        <v>26.666666666666668</v>
      </c>
      <c r="G12" s="11"/>
      <c r="H12" s="12">
        <f>IF(ABS(F12-C12)/F12&lt;0.5,5*(1-2*ABS(F12-C12)/F12),0)</f>
        <v>0.24999999999999967</v>
      </c>
      <c r="J12" t="s">
        <v>30</v>
      </c>
    </row>
    <row r="13" spans="2:8" ht="12.75">
      <c r="B13" s="1"/>
      <c r="C13" s="1"/>
      <c r="D13" s="1"/>
      <c r="E13" s="1"/>
      <c r="F13" s="1"/>
      <c r="G13" s="1"/>
      <c r="H13" s="9">
        <f>SUM(H9:H12)</f>
        <v>9.25</v>
      </c>
    </row>
    <row r="14" spans="2:8" ht="12.75">
      <c r="B14" s="1" t="s">
        <v>42</v>
      </c>
      <c r="C14" s="1"/>
      <c r="D14" s="1"/>
      <c r="E14" s="1"/>
      <c r="F14" s="1"/>
      <c r="G14" s="1"/>
      <c r="H14" s="1"/>
    </row>
    <row r="15" spans="2:8" ht="12.75">
      <c r="B15" s="11" t="s">
        <v>23</v>
      </c>
      <c r="C15" s="11" t="s">
        <v>20</v>
      </c>
      <c r="D15" s="11"/>
      <c r="E15" s="11" t="s">
        <v>21</v>
      </c>
      <c r="F15" s="11" t="s">
        <v>20</v>
      </c>
      <c r="G15" s="11"/>
      <c r="H15" s="11" t="s">
        <v>4</v>
      </c>
    </row>
    <row r="16" spans="1:8" ht="12.75">
      <c r="A16" s="1" t="s">
        <v>9</v>
      </c>
      <c r="B16" s="1">
        <f>'Enter Data Here'!B12</f>
        <v>400</v>
      </c>
      <c r="C16" s="9">
        <f>B16/$F$5</f>
        <v>1</v>
      </c>
      <c r="D16" s="1"/>
      <c r="E16" s="1">
        <f>'Enter Data Here'!C12</f>
        <v>400</v>
      </c>
      <c r="F16" s="9">
        <f>E16/$G$5</f>
        <v>1</v>
      </c>
      <c r="G16" s="1"/>
      <c r="H16" s="9">
        <f>IF(ABS(F16-C16)/F16&lt;0.5,5*(1-2*ABS(F16-C16)/F16),0)</f>
        <v>5</v>
      </c>
    </row>
    <row r="17" spans="1:8" ht="12.75">
      <c r="A17" s="1" t="s">
        <v>10</v>
      </c>
      <c r="B17" s="1">
        <f>'Enter Data Here'!B13</f>
        <v>1000</v>
      </c>
      <c r="C17" s="9">
        <f>B17/$F$5</f>
        <v>2.5</v>
      </c>
      <c r="D17" s="1"/>
      <c r="E17" s="1">
        <f>'Enter Data Here'!C13</f>
        <v>1200</v>
      </c>
      <c r="F17" s="9">
        <f>E17/$G$5</f>
        <v>3</v>
      </c>
      <c r="G17" s="1"/>
      <c r="H17" s="9">
        <f>IF(ABS(F17-C17)/F17&lt;0.5,5*(1-2*ABS(F17-C17)/F17),0)</f>
        <v>3.333333333333334</v>
      </c>
    </row>
    <row r="18" spans="1:8" ht="12.75">
      <c r="A18" s="1" t="s">
        <v>11</v>
      </c>
      <c r="B18" s="1">
        <f>'Enter Data Here'!B14</f>
        <v>300</v>
      </c>
      <c r="C18" s="9">
        <f>B18/$F$5</f>
        <v>0.75</v>
      </c>
      <c r="D18" s="1"/>
      <c r="E18" s="1">
        <f>'Enter Data Here'!C14</f>
        <v>200</v>
      </c>
      <c r="F18" s="9">
        <f>E18/$G$5</f>
        <v>0.5</v>
      </c>
      <c r="G18" s="1"/>
      <c r="H18" s="9">
        <f>IF(ABS(F18-C18)/F18&lt;0.5,5*(1-2*ABS(F18-C18)/F18),0)</f>
        <v>0</v>
      </c>
    </row>
    <row r="19" spans="1:8" ht="12.75">
      <c r="A19" s="1" t="s">
        <v>12</v>
      </c>
      <c r="B19" s="11">
        <f>'Enter Data Here'!B15</f>
        <v>700</v>
      </c>
      <c r="C19" s="12">
        <f>B19/$F$5</f>
        <v>1.75</v>
      </c>
      <c r="D19" s="11"/>
      <c r="E19" s="11">
        <f>'Enter Data Here'!C15</f>
        <v>3000</v>
      </c>
      <c r="F19" s="12">
        <f>E19/$G$5</f>
        <v>7.5</v>
      </c>
      <c r="G19" s="11"/>
      <c r="H19" s="12">
        <f>IF(ABS(F19-C19)/F19&lt;0.5,5*(1-2*ABS(F19-C19)/F19),0)</f>
        <v>0</v>
      </c>
    </row>
    <row r="20" spans="2:8" ht="12.75">
      <c r="B20" s="1"/>
      <c r="C20" s="1"/>
      <c r="D20" s="1"/>
      <c r="E20" s="1"/>
      <c r="F20" s="1"/>
      <c r="G20" s="1"/>
      <c r="H20" s="9">
        <f>SUM(H16:H19)</f>
        <v>8.333333333333334</v>
      </c>
    </row>
    <row r="22" spans="3:5" ht="12.75">
      <c r="C22" s="6" t="s">
        <v>25</v>
      </c>
      <c r="D22" s="6"/>
      <c r="E22" s="6"/>
    </row>
    <row r="23" spans="3:5" ht="12.75">
      <c r="C23" s="13">
        <f>H13+H20</f>
        <v>17.583333333333336</v>
      </c>
      <c r="D23" s="6" t="s">
        <v>18</v>
      </c>
      <c r="E23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8"/>
  <sheetViews>
    <sheetView zoomScale="80" zoomScaleNormal="80" workbookViewId="0" topLeftCell="A1">
      <selection activeCell="B10" sqref="B10"/>
    </sheetView>
  </sheetViews>
  <sheetFormatPr defaultColWidth="9.140625" defaultRowHeight="12.75"/>
  <cols>
    <col min="5" max="5" width="3.140625" style="0" customWidth="1"/>
  </cols>
  <sheetData>
    <row r="2" ht="12.75">
      <c r="B2" s="3" t="s">
        <v>41</v>
      </c>
    </row>
    <row r="3" spans="2:6" ht="12.75">
      <c r="B3" s="11" t="s">
        <v>23</v>
      </c>
      <c r="C3" s="15" t="s">
        <v>21</v>
      </c>
      <c r="D3" s="15" t="s">
        <v>4</v>
      </c>
      <c r="F3" t="s">
        <v>28</v>
      </c>
    </row>
    <row r="4" spans="1:6" ht="12.75">
      <c r="A4" s="1" t="s">
        <v>9</v>
      </c>
      <c r="B4">
        <v>50</v>
      </c>
      <c r="C4">
        <v>75</v>
      </c>
      <c r="D4" s="14">
        <f>IF(ABS(C4-B4)/C4&lt;0.5,5*(1-2*ABS(C4-B4)/C4),0)</f>
        <v>1.666666666666667</v>
      </c>
      <c r="F4" s="17" t="s">
        <v>29</v>
      </c>
    </row>
    <row r="5" spans="1:4" ht="12.75">
      <c r="A5" s="1" t="s">
        <v>10</v>
      </c>
      <c r="B5">
        <v>200</v>
      </c>
      <c r="C5">
        <v>1200</v>
      </c>
      <c r="D5" s="14">
        <f>IF(ABS(C5-B5)/C5&lt;0.5,5*(1-2*ABS(C5-B5)/C5),0)</f>
        <v>0</v>
      </c>
    </row>
    <row r="6" spans="1:6" ht="12.75">
      <c r="A6" s="1" t="s">
        <v>11</v>
      </c>
      <c r="B6">
        <v>300</v>
      </c>
      <c r="C6">
        <v>500</v>
      </c>
      <c r="D6" s="14">
        <f>IF(ABS(C6-B6)/C6&lt;0.5,5*(1-2*ABS(C6-B6)/C6),0)</f>
        <v>0.9999999999999998</v>
      </c>
      <c r="F6" t="s">
        <v>19</v>
      </c>
    </row>
    <row r="7" spans="1:4" ht="12.75">
      <c r="A7" s="1" t="s">
        <v>12</v>
      </c>
      <c r="B7" s="15">
        <v>700</v>
      </c>
      <c r="C7" s="15">
        <v>2000</v>
      </c>
      <c r="D7" s="16">
        <f>IF(ABS(C7-B7)/C7&lt;0.5,5*(1-2*ABS(C7-B7)/C7),0)</f>
        <v>0</v>
      </c>
    </row>
    <row r="8" spans="4:6" ht="12.75">
      <c r="D8" s="14">
        <f>SUM(D4:D7)</f>
        <v>2.666666666666667</v>
      </c>
      <c r="F8" t="s">
        <v>31</v>
      </c>
    </row>
    <row r="9" spans="2:6" ht="12.75">
      <c r="B9" s="3" t="s">
        <v>42</v>
      </c>
      <c r="F9" t="s">
        <v>17</v>
      </c>
    </row>
    <row r="10" spans="2:6" ht="12.75">
      <c r="B10" s="11" t="s">
        <v>23</v>
      </c>
      <c r="C10" s="15" t="s">
        <v>21</v>
      </c>
      <c r="D10" s="15" t="s">
        <v>4</v>
      </c>
      <c r="F10" t="s">
        <v>30</v>
      </c>
    </row>
    <row r="11" spans="1:4" ht="12.75">
      <c r="A11" s="1" t="s">
        <v>9</v>
      </c>
      <c r="B11">
        <v>400</v>
      </c>
      <c r="C11">
        <v>400</v>
      </c>
      <c r="D11" s="14">
        <f>IF(ABS(C11-B11)/C11&lt;0.5,5*(1-2*ABS(C11-B11)/C11),0)</f>
        <v>5</v>
      </c>
    </row>
    <row r="12" spans="1:4" ht="12.75">
      <c r="A12" s="1" t="s">
        <v>10</v>
      </c>
      <c r="B12">
        <v>1000</v>
      </c>
      <c r="C12">
        <v>1200</v>
      </c>
      <c r="D12" s="14">
        <f>IF(ABS(C12-B12)/C12&lt;0.5,5*(1-2*ABS(C12-B12)/C12),0)</f>
        <v>3.333333333333334</v>
      </c>
    </row>
    <row r="13" spans="1:4" ht="12.75">
      <c r="A13" s="1" t="s">
        <v>11</v>
      </c>
      <c r="B13">
        <v>300</v>
      </c>
      <c r="C13">
        <v>200</v>
      </c>
      <c r="D13" s="14">
        <f>IF(ABS(C13-B13)/C13&lt;0.5,5*(1-2*ABS(C13-B13)/C13),0)</f>
        <v>0</v>
      </c>
    </row>
    <row r="14" spans="1:4" ht="12.75">
      <c r="A14" s="1" t="s">
        <v>12</v>
      </c>
      <c r="B14" s="15">
        <v>700</v>
      </c>
      <c r="C14" s="15">
        <v>3000</v>
      </c>
      <c r="D14" s="16">
        <f>IF(ABS(C14-B14)/C14&lt;0.5,5*(1-2*ABS(C14-B14)/C14),0)</f>
        <v>0</v>
      </c>
    </row>
    <row r="15" ht="12.75">
      <c r="D15" s="14">
        <f>SUM(D11:D14)</f>
        <v>8.333333333333334</v>
      </c>
    </row>
    <row r="17" spans="3:4" ht="12.75">
      <c r="C17" s="6" t="s">
        <v>25</v>
      </c>
      <c r="D17" s="6"/>
    </row>
    <row r="18" spans="3:4" ht="12.75">
      <c r="C18" s="13">
        <f>D8+D15</f>
        <v>11</v>
      </c>
      <c r="D18" s="6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Dow Chemical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Moore</dc:creator>
  <cp:keywords/>
  <dc:description/>
  <cp:lastModifiedBy>rdj3</cp:lastModifiedBy>
  <dcterms:created xsi:type="dcterms:W3CDTF">2003-03-21T20:45:42Z</dcterms:created>
  <dcterms:modified xsi:type="dcterms:W3CDTF">2003-09-04T20:18:43Z</dcterms:modified>
  <cp:category/>
  <cp:version/>
  <cp:contentType/>
  <cp:contentStatus/>
</cp:coreProperties>
</file>